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O\tonery\041\1 výzva\"/>
    </mc:Choice>
  </mc:AlternateContent>
  <xr:revisionPtr revIDLastSave="0" documentId="13_ncr:1_{16AB1CC5-AF1C-49F2-883D-6FC0216B96E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Tonery!$B$2:$U$12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<sst xmlns="http://schemas.openxmlformats.org/spreadsheetml/2006/main" count="57" uniqueCount="46">
  <si>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</si>
  <si>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</si>
  <si>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</si>
  <si>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</si>
  <si>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</si>
  <si>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</si>
  <si>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</si>
  <si>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</si>
  <si>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</si>
  <si>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</si>
  <si>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</si>
  <si>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</si>
  <si>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</si>
  <si>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</si>
  <si>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</si>
  <si>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</si>
  <si>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</si>
  <si>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</si>
  <si>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</si>
  <si>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</si>
  <si>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</si>
  <si>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</si>
  <si>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</si>
  <si>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</si>
  <si>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</si>
  <si>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</si>
  <si>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</si>
  <si>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</si>
  <si>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</si>
  <si>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</si>
  <si>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</si>
  <si>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Optický válec pro tiskárnu Brother DCP-L2512D</t>
  </si>
  <si>
    <t>ks</t>
  </si>
  <si>
    <t>NE</t>
  </si>
  <si>
    <t>SKM - Ing. Dana Stanková,
Tel.: 724 774 633,
E-mail: stankov@skm.zcu.cz</t>
  </si>
  <si>
    <t xml:space="preserve">Máchova 20, 
301 00 Plzeň,
VŠ kolej </t>
  </si>
  <si>
    <t>NTIS - Ing. Jaroslav  Šebesta,
Tel.: 37763 2131,
E-mail: sebesta@kky.zcu.cz</t>
  </si>
  <si>
    <t>Příloha č. 2 Kupní smlouvy - technická specifikace
Tonery (II.) 041 - 2022 (kompatibilní)</t>
  </si>
  <si>
    <t>Technická 8,  
301 00 Plzeň, 
Fakulta aplikovaných věd - Nové technologie pro informační společnost,
místnost UC 431</t>
  </si>
  <si>
    <t>Máchova 20, 
301 00 Plzeň,
VŠ kolej</t>
  </si>
  <si>
    <t>Samostatná faktura</t>
  </si>
  <si>
    <t xml:space="preserve">Originální, nebo kompatibilní válec. 
Minimální výtěžnost při 5% pokrytí 12 000 stran A4.  </t>
  </si>
  <si>
    <t xml:space="preserve">Originální, nebo kompatibilní toner splňující podmínky certifikátu STMC. 
Minimální výtěžnost při 5% pokrytí 2 500 stran A4. </t>
  </si>
  <si>
    <r>
      <t xml:space="preserve">Toner do tiskárny OKI MB451 -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</si>
  <si>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DCP-L2512D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</si>
  <si>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 Minimální výtěžnost při 5% pokrytí 3 000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</si>
</sst>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 inden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topLeftCell="G1" zoomScale="78" zoomScaleNormal="78" workbookViewId="0">
      <selection activeCell="O14" sqref="O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0.4257812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5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87" t="s">
        <v>37</v>
      </c>
      <c r="C1" s="88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30</v>
      </c>
      <c r="L6" s="24" t="s">
        <v>22</v>
      </c>
      <c r="M6" s="48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48" t="s">
        <v>8</v>
      </c>
      <c r="T6" s="48" t="s">
        <v>9</v>
      </c>
      <c r="U6" s="24" t="s">
        <v>27</v>
      </c>
      <c r="V6" s="24" t="s">
        <v>28</v>
      </c>
    </row>
    <row r="7" spans="2:22" ht="78.75" customHeight="1" thickTop="1" thickBot="1" x14ac:dyDescent="0.3">
      <c r="B7" s="56">
        <v>1</v>
      </c>
      <c r="C7" s="57" t="s">
        <v>31</v>
      </c>
      <c r="D7" s="58">
        <v>4</v>
      </c>
      <c r="E7" s="59" t="s">
        <v>32</v>
      </c>
      <c r="F7" s="80" t="s">
        <v>41</v>
      </c>
      <c r="G7" s="94"/>
      <c r="H7" s="60" t="s">
        <v>33</v>
      </c>
      <c r="I7" s="77" t="s">
        <v>40</v>
      </c>
      <c r="J7" s="61" t="s">
        <v>33</v>
      </c>
      <c r="K7" s="59"/>
      <c r="L7" s="59"/>
      <c r="M7" s="77" t="s">
        <v>34</v>
      </c>
      <c r="N7" s="77" t="s">
        <v>35</v>
      </c>
      <c r="O7" s="62">
        <v>21</v>
      </c>
      <c r="P7" s="43">
        <f t="shared" ref="P7:P9" si="0">D7*Q7</f>
        <v>1980</v>
      </c>
      <c r="Q7" s="63">
        <v>495</v>
      </c>
      <c r="R7" s="97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59"/>
      <c r="V7" s="59" t="s">
        <v>15</v>
      </c>
    </row>
    <row r="8" spans="2:22" ht="92.25" customHeight="1" thickBot="1" x14ac:dyDescent="0.3">
      <c r="B8" s="67">
        <v>2</v>
      </c>
      <c r="C8" s="81" t="s">
        <v>43</v>
      </c>
      <c r="D8" s="68">
        <v>4</v>
      </c>
      <c r="E8" s="69" t="s">
        <v>32</v>
      </c>
      <c r="F8" s="81" t="s">
        <v>42</v>
      </c>
      <c r="G8" s="95"/>
      <c r="H8" s="70" t="s">
        <v>29</v>
      </c>
      <c r="I8" s="78" t="s">
        <v>40</v>
      </c>
      <c r="J8" s="71" t="s">
        <v>33</v>
      </c>
      <c r="K8" s="69"/>
      <c r="L8" s="69"/>
      <c r="M8" s="78" t="s">
        <v>36</v>
      </c>
      <c r="N8" s="78" t="s">
        <v>38</v>
      </c>
      <c r="O8" s="72">
        <v>21</v>
      </c>
      <c r="P8" s="73">
        <f t="shared" si="0"/>
        <v>5800</v>
      </c>
      <c r="Q8" s="74">
        <v>1450</v>
      </c>
      <c r="R8" s="98"/>
      <c r="S8" s="75">
        <f t="shared" ref="S8:S9" si="3">D8*R8</f>
        <v>0</v>
      </c>
      <c r="T8" s="76" t="str">
        <f t="shared" ref="T8:T9" si="4">IF(ISNUMBER(R8), IF(R8&gt;Q8,"NEVYHOVUJE","VYHOVUJE")," ")</f>
        <v xml:space="preserve"> </v>
      </c>
      <c r="U8" s="69"/>
      <c r="V8" s="69" t="s">
        <v>10</v>
      </c>
    </row>
    <row r="9" spans="2:22" ht="73.5" customHeight="1" thickBot="1" x14ac:dyDescent="0.3">
      <c r="B9" s="49">
        <v>3</v>
      </c>
      <c r="C9" s="82" t="s">
        <v>44</v>
      </c>
      <c r="D9" s="50">
        <v>5</v>
      </c>
      <c r="E9" s="51" t="s">
        <v>32</v>
      </c>
      <c r="F9" s="82" t="s">
        <v>45</v>
      </c>
      <c r="G9" s="96"/>
      <c r="H9" s="52" t="s">
        <v>29</v>
      </c>
      <c r="I9" s="79" t="s">
        <v>40</v>
      </c>
      <c r="J9" s="53" t="s">
        <v>33</v>
      </c>
      <c r="K9" s="51"/>
      <c r="L9" s="51"/>
      <c r="M9" s="79" t="s">
        <v>34</v>
      </c>
      <c r="N9" s="79" t="s">
        <v>39</v>
      </c>
      <c r="O9" s="54">
        <v>21</v>
      </c>
      <c r="P9" s="64">
        <f t="shared" si="0"/>
        <v>3050</v>
      </c>
      <c r="Q9" s="55">
        <v>610</v>
      </c>
      <c r="R9" s="99"/>
      <c r="S9" s="65">
        <f t="shared" si="3"/>
        <v>0</v>
      </c>
      <c r="T9" s="66" t="str">
        <f t="shared" si="4"/>
        <v xml:space="preserve"> </v>
      </c>
      <c r="U9" s="51"/>
      <c r="V9" s="51" t="s">
        <v>10</v>
      </c>
    </row>
    <row r="10" spans="2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O10" s="5"/>
      <c r="P10" s="5"/>
      <c r="S10" s="42"/>
    </row>
    <row r="11" spans="2:22" ht="60.75" customHeight="1" thickTop="1" thickBot="1" x14ac:dyDescent="0.3">
      <c r="B11" s="89" t="s">
        <v>11</v>
      </c>
      <c r="C11" s="90"/>
      <c r="D11" s="90"/>
      <c r="E11" s="90"/>
      <c r="F11" s="90"/>
      <c r="G11" s="90"/>
      <c r="H11" s="47"/>
      <c r="I11" s="27"/>
      <c r="J11" s="27"/>
      <c r="K11" s="27"/>
      <c r="L11" s="28"/>
      <c r="M11" s="12"/>
      <c r="N11" s="12"/>
      <c r="O11" s="29"/>
      <c r="P11" s="29"/>
      <c r="Q11" s="30" t="s">
        <v>12</v>
      </c>
      <c r="R11" s="91" t="s">
        <v>13</v>
      </c>
      <c r="S11" s="92"/>
      <c r="T11" s="93"/>
      <c r="U11" s="22"/>
      <c r="V11" s="31"/>
    </row>
    <row r="12" spans="2:22" ht="33" customHeight="1" thickTop="1" thickBot="1" x14ac:dyDescent="0.3">
      <c r="B12" s="83" t="s">
        <v>14</v>
      </c>
      <c r="C12" s="83"/>
      <c r="D12" s="83"/>
      <c r="E12" s="83"/>
      <c r="F12" s="83"/>
      <c r="G12" s="83"/>
      <c r="H12" s="46"/>
      <c r="I12" s="32"/>
      <c r="L12" s="10"/>
      <c r="M12" s="10"/>
      <c r="N12" s="10"/>
      <c r="O12" s="33"/>
      <c r="P12" s="33"/>
      <c r="Q12" s="34">
        <f>SUM(P7:P9)</f>
        <v>10830</v>
      </c>
      <c r="R12" s="84">
        <f>SUM(S7:S9)</f>
        <v>0</v>
      </c>
      <c r="S12" s="85"/>
      <c r="T12" s="86"/>
    </row>
    <row r="13" spans="2:22" ht="14.25" customHeight="1" thickTop="1" x14ac:dyDescent="0.25">
      <c r="B13" s="38"/>
    </row>
    <row r="14" spans="2:22" ht="14.25" customHeight="1" x14ac:dyDescent="0.25">
      <c r="B14" s="39"/>
      <c r="C14" s="3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7AGpMVGsCNcJ6e4PUmONTl9+h1qefrlgxPCABMrQzmNf2KZNYlpGYw/r8npySuw273g5jOcVgMleFLDCzrMQMQ==" saltValue="a85lNWxIJQqGG+LwmQCKqg==" spinCount="100000" sheet="1" objects="1" scenarios="1"/>
  <mergeCells count="5">
    <mergeCell ref="B12:G12"/>
    <mergeCell ref="R12:T12"/>
    <mergeCell ref="B1:C1"/>
    <mergeCell ref="B11:G11"/>
    <mergeCell ref="R11:T11"/>
  </mergeCells>
  <phoneticPr fontId="20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T7:T9">
    <cfRule type="cellIs" dxfId="9" priority="49" operator="equal">
      <formula>"VYHOVUJE"</formula>
    </cfRule>
  </conditionalFormatting>
  <conditionalFormatting sqref="T7:T9">
    <cfRule type="cellIs" dxfId="8" priority="48" operator="equal">
      <formula>"NEVYHOVUJE"</formula>
    </cfRule>
  </conditionalFormatting>
  <conditionalFormatting sqref="G7:G9 R7:R9">
    <cfRule type="containsBlanks" dxfId="7" priority="29">
      <formula>LEN(TRIM(G7))=0</formula>
    </cfRule>
  </conditionalFormatting>
  <conditionalFormatting sqref="G7:G9 R7:R9">
    <cfRule type="notContainsBlanks" dxfId="6" priority="27">
      <formula>LEN(TRIM(G7))&gt;0</formula>
    </cfRule>
  </conditionalFormatting>
  <conditionalFormatting sqref="G7:G9 R7:R9">
    <cfRule type="notContainsBlanks" dxfId="5" priority="26">
      <formula>LEN(TRIM(G7))&gt;0</formula>
    </cfRule>
  </conditionalFormatting>
  <conditionalFormatting sqref="G7:G9">
    <cfRule type="notContainsBlanks" dxfId="4" priority="25">
      <formula>LEN(TRIM(G7))&gt;0</formula>
    </cfRule>
  </conditionalFormatting>
  <conditionalFormatting sqref="H7:H9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9">
    <cfRule type="notContainsBlanks" dxfId="0" priority="4">
      <formula>LEN(TRIM(H7))&gt;0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2022-09-21T06:13:58Z</dcterms:modified>
</cp:coreProperties>
</file>